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3.- estado analitico del egreso Marzo 20\CONAC\"/>
    </mc:Choice>
  </mc:AlternateContent>
  <xr:revisionPtr revIDLastSave="0" documentId="8_{C7150F6F-4C38-417B-B46B-2F188B437987}" xr6:coauthVersionLast="45" xr6:coauthVersionMax="45" xr10:uidLastSave="{00000000-0000-0000-0000-000000000000}"/>
  <bookViews>
    <workbookView xWindow="-120" yWindow="-120" windowWidth="20730" windowHeight="11160" xr2:uid="{BFB2BA29-88C9-4B6C-A08C-B99DD5AD10BF}"/>
  </bookViews>
  <sheets>
    <sheet name="programa presupuestal" sheetId="1" r:id="rId1"/>
  </sheets>
  <definedNames>
    <definedName name="_xlnm.Print_Area" localSheetId="0">'programa presupuestal'!$B$1:$H$44</definedName>
    <definedName name="_xlnm.Print_Titles" localSheetId="0">'programa presupuestal'!$1:$12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F38" i="1"/>
  <c r="D39" i="1"/>
  <c r="D38" i="1" s="1"/>
  <c r="H38" i="1"/>
  <c r="G38" i="1"/>
  <c r="C38" i="1"/>
  <c r="D37" i="1"/>
  <c r="D36" i="1"/>
  <c r="D35" i="1"/>
  <c r="H33" i="1"/>
  <c r="D34" i="1"/>
  <c r="D33" i="1" s="1"/>
  <c r="C33" i="1"/>
  <c r="G33" i="1"/>
  <c r="F33" i="1"/>
  <c r="E33" i="1"/>
  <c r="D32" i="1"/>
  <c r="F30" i="1"/>
  <c r="D31" i="1"/>
  <c r="D30" i="1" s="1"/>
  <c r="H30" i="1"/>
  <c r="G30" i="1"/>
  <c r="C30" i="1"/>
  <c r="D29" i="1"/>
  <c r="D28" i="1"/>
  <c r="G26" i="1"/>
  <c r="D27" i="1"/>
  <c r="C26" i="1"/>
  <c r="H26" i="1"/>
  <c r="F26" i="1"/>
  <c r="D24" i="1"/>
  <c r="D23" i="1"/>
  <c r="D22" i="1"/>
  <c r="D21" i="1"/>
  <c r="D20" i="1"/>
  <c r="D19" i="1"/>
  <c r="F17" i="1"/>
  <c r="D18" i="1"/>
  <c r="H17" i="1"/>
  <c r="G17" i="1"/>
  <c r="C17" i="1"/>
  <c r="D16" i="1"/>
  <c r="H14" i="1"/>
  <c r="G14" i="1"/>
  <c r="G13" i="1" s="1"/>
  <c r="G43" i="1" s="1"/>
  <c r="E14" i="1"/>
  <c r="C14" i="1"/>
  <c r="F14" i="1"/>
  <c r="H13" i="1" l="1"/>
  <c r="H43" i="1" s="1"/>
  <c r="C13" i="1"/>
  <c r="C43" i="1" s="1"/>
  <c r="F13" i="1"/>
  <c r="F43" i="1" s="1"/>
  <c r="D26" i="1"/>
  <c r="D15" i="1"/>
  <c r="D14" i="1" s="1"/>
  <c r="D25" i="1"/>
  <c r="E26" i="1"/>
  <c r="E30" i="1"/>
  <c r="E38" i="1"/>
  <c r="E17" i="1"/>
  <c r="E13" i="1" l="1"/>
  <c r="E43" i="1" s="1"/>
  <c r="D17" i="1"/>
  <c r="D13" i="1"/>
  <c r="D43" i="1" s="1"/>
</calcChain>
</file>

<file path=xl/sharedStrings.xml><?xml version="1.0" encoding="utf-8"?>
<sst xmlns="http://schemas.openxmlformats.org/spreadsheetml/2006/main" count="68" uniqueCount="68">
  <si>
    <t>GOBIERNO DEL ESTADO DE QUINTANA ROO</t>
  </si>
  <si>
    <t>ESTADO ANALÍTICO DEL EJERCIO DEL PRESUPUESTO DE EGRESOS</t>
  </si>
  <si>
    <t>Gasto por Categoría Programática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</si>
  <si>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</si>
  <si>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</si>
  <si>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</si>
  <si>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</si>
  <si>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</si>
  <si>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</si>
  <si>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</si>
  <si>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</si>
  <si>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</si>
  <si>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</si>
  <si>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</si>
  <si>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</si>
  <si>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</si>
  <si>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</si>
  <si>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</si>
  <si>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</si>
  <si>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</si>
  <si>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</si>
  <si>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</si>
  <si>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</si>
  <si>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</si>
  <si>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</si>
  <si>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</si>
  <si>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</si>
  <si>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</si>
  <si>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</si>
  <si>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</si>
  <si>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</si>
  <si>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</si>
  <si>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</si>
  <si>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</si>
  <si>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</si>
  <si>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</si>
  <si>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</si>
  <si>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</si>
  <si>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</si>
  <si>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</si>
  <si>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</si>
  <si>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</si>
  <si>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</si>
  <si>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</si>
  <si>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</si>
  <si>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</si>
  <si>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</si>
  <si>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</si>
  <si>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</si>
  <si>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</si>
  <si>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</si>
  <si>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</si>
  <si>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</si>
  <si>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</si>
  <si>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</si>
  <si>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</si>
  <si>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</si>
  <si>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</si>
  <si>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</si>
  <si>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</si>
  <si>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</si>
  <si>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</si>
  <si>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</si>
  <si>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</si>
  <si>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Ejericicios Fiscales Anteriores</t>
  </si>
  <si>
    <t>Total del Gasto</t>
  </si>
  <si>
    <t>Las cifras pueden presentar diferencias por redondeos.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</si>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</sst>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3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8"/>
      <color theme="2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0" fillId="0" borderId="0" xfId="1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43" fontId="7" fillId="3" borderId="11" xfId="1" applyFont="1" applyFill="1" applyBorder="1" applyAlignment="1">
      <alignment horizontal="center" vertical="center" wrapText="1"/>
    </xf>
    <xf numFmtId="43" fontId="7" fillId="3" borderId="12" xfId="1" applyFont="1" applyFill="1" applyBorder="1" applyAlignment="1">
      <alignment horizontal="center" vertical="center" wrapText="1"/>
    </xf>
    <xf numFmtId="43" fontId="7" fillId="3" borderId="13" xfId="1" applyFont="1" applyFill="1" applyBorder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3" fontId="7" fillId="3" borderId="15" xfId="1" applyFont="1" applyFill="1" applyBorder="1" applyAlignment="1">
      <alignment horizontal="center" vertical="center" wrapText="1"/>
    </xf>
    <xf numFmtId="43" fontId="7" fillId="3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indent="1"/>
    </xf>
    <xf numFmtId="164" fontId="7" fillId="4" borderId="16" xfId="0" applyNumberFormat="1" applyFont="1" applyFill="1" applyBorder="1" applyAlignment="1">
      <alignment horizontal="left" wrapText="1" indent="1"/>
    </xf>
    <xf numFmtId="3" fontId="11" fillId="4" borderId="15" xfId="1" applyNumberFormat="1" applyFont="1" applyFill="1" applyBorder="1" applyAlignment="1"/>
    <xf numFmtId="3" fontId="11" fillId="4" borderId="17" xfId="1" applyNumberFormat="1" applyFont="1" applyFill="1" applyBorder="1" applyAlignment="1"/>
    <xf numFmtId="0" fontId="12" fillId="0" borderId="0" xfId="0" applyFont="1"/>
    <xf numFmtId="0" fontId="13" fillId="0" borderId="0" xfId="0" applyFont="1" applyAlignment="1">
      <alignment horizontal="left" indent="1"/>
    </xf>
    <xf numFmtId="0" fontId="14" fillId="5" borderId="18" xfId="0" applyFont="1" applyFill="1" applyBorder="1" applyAlignment="1">
      <alignment horizontal="left" wrapText="1" indent="3"/>
    </xf>
    <xf numFmtId="3" fontId="14" fillId="5" borderId="0" xfId="1" applyNumberFormat="1" applyFont="1" applyFill="1" applyBorder="1" applyAlignment="1"/>
    <xf numFmtId="3" fontId="14" fillId="5" borderId="19" xfId="1" applyNumberFormat="1" applyFont="1" applyFill="1" applyBorder="1" applyAlignment="1"/>
    <xf numFmtId="0" fontId="15" fillId="0" borderId="0" xfId="0" applyFont="1" applyAlignment="1">
      <alignment horizontal="left" indent="1"/>
    </xf>
    <xf numFmtId="0" fontId="14" fillId="0" borderId="18" xfId="0" applyFont="1" applyBorder="1" applyAlignment="1">
      <alignment horizontal="left" wrapText="1" indent="5"/>
    </xf>
    <xf numFmtId="3" fontId="9" fillId="0" borderId="0" xfId="1" applyNumberFormat="1" applyFont="1" applyFill="1" applyBorder="1" applyAlignment="1"/>
    <xf numFmtId="3" fontId="9" fillId="0" borderId="19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43" fontId="19" fillId="0" borderId="0" xfId="0" applyNumberFormat="1" applyFont="1"/>
    <xf numFmtId="0" fontId="0" fillId="0" borderId="0" xfId="0" applyAlignment="1">
      <alignment horizontal="center"/>
    </xf>
    <xf numFmtId="3" fontId="11" fillId="0" borderId="0" xfId="1" applyNumberFormat="1" applyFont="1" applyFill="1" applyBorder="1"/>
    <xf numFmtId="0" fontId="20" fillId="0" borderId="0" xfId="0" applyFont="1" applyAlignment="1">
      <alignment horizontal="left"/>
    </xf>
    <xf numFmtId="164" fontId="5" fillId="6" borderId="20" xfId="0" applyNumberFormat="1" applyFont="1" applyFill="1" applyBorder="1" applyAlignment="1">
      <alignment horizontal="left" wrapText="1" indent="1"/>
    </xf>
    <xf numFmtId="3" fontId="5" fillId="6" borderId="21" xfId="1" applyNumberFormat="1" applyFont="1" applyFill="1" applyBorder="1" applyAlignment="1"/>
    <xf numFmtId="3" fontId="5" fillId="6" borderId="22" xfId="1" applyNumberFormat="1" applyFont="1" applyFill="1" applyBorder="1" applyAlignment="1"/>
    <xf numFmtId="0" fontId="14" fillId="0" borderId="0" xfId="0" applyFont="1"/>
    <xf numFmtId="0" fontId="21" fillId="0" borderId="0" xfId="0" applyFont="1"/>
    <xf numFmtId="43" fontId="2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598487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29868A-6E04-4686-941F-E5165E16B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3F5D0F-BA40-4266-98B4-CD9899C854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657225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F5AD-5E5F-4610-A879-2B2675858A7D}">
  <sheetPr>
    <tabColor rgb="FFFFFF00"/>
    <pageSetUpPr fitToPage="1"/>
  </sheetPr>
  <dimension ref="A1:K44"/>
  <sheetViews>
    <sheetView showGridLines="0" tabSelected="1" zoomScale="120" zoomScaleNormal="120" workbookViewId="0">
      <selection activeCell="L22" sqref="L22"/>
    </sheetView>
  </sheetViews>
  <sheetFormatPr baseColWidth="10" defaultColWidth="11" defaultRowHeight="14.25"/>
  <cols>
    <col min="1" max="1" width="3.75" style="4" customWidth="1"/>
    <col min="2" max="2" width="48.625" style="51" customWidth="1"/>
    <col min="3" max="3" width="14.125" style="52" customWidth="1"/>
    <col min="4" max="5" width="12.625" style="52" customWidth="1"/>
    <col min="6" max="7" width="11.375" style="52" customWidth="1"/>
    <col min="8" max="8" width="13.625" style="52" customWidth="1"/>
    <col min="9" max="9" width="3" customWidth="1"/>
    <col min="10" max="10" width="16.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0</v>
      </c>
      <c r="C6" s="6"/>
      <c r="D6" s="6"/>
      <c r="E6" s="6"/>
      <c r="F6" s="6"/>
      <c r="G6" s="6"/>
      <c r="H6" s="7"/>
    </row>
    <row r="7" spans="1:11">
      <c r="B7" s="8" t="s">
        <v>1</v>
      </c>
      <c r="C7" s="9"/>
      <c r="D7" s="9"/>
      <c r="E7" s="9"/>
      <c r="F7" s="9"/>
      <c r="G7" s="9"/>
      <c r="H7" s="10"/>
    </row>
    <row r="8" spans="1:11">
      <c r="B8" s="11" t="s">
        <v>2</v>
      </c>
      <c r="C8" s="12"/>
      <c r="D8" s="12"/>
      <c r="E8" s="12"/>
      <c r="F8" s="12"/>
      <c r="G8" s="12"/>
      <c r="H8" s="13"/>
    </row>
    <row r="9" spans="1:11">
      <c r="B9" s="11" t="s">
        <v>67</v>
      </c>
      <c r="C9" s="12"/>
      <c r="D9" s="12"/>
      <c r="E9" s="12"/>
      <c r="F9" s="12"/>
      <c r="G9" s="12"/>
      <c r="H9" s="13"/>
    </row>
    <row r="10" spans="1:11">
      <c r="B10" s="14" t="s">
        <v>3</v>
      </c>
      <c r="C10" s="15"/>
      <c r="D10" s="15"/>
      <c r="E10" s="15"/>
      <c r="F10" s="15"/>
      <c r="G10" s="15"/>
      <c r="H10" s="16"/>
    </row>
    <row r="11" spans="1:11">
      <c r="B11" s="17" t="s">
        <v>4</v>
      </c>
      <c r="C11" s="18" t="s">
        <v>5</v>
      </c>
      <c r="D11" s="19"/>
      <c r="E11" s="19"/>
      <c r="F11" s="19"/>
      <c r="G11" s="20"/>
      <c r="H11" s="21" t="s">
        <v>6</v>
      </c>
    </row>
    <row r="12" spans="1:11" s="26" customFormat="1" ht="33" customHeight="1">
      <c r="A12" s="22"/>
      <c r="B12" s="23"/>
      <c r="C12" s="24" t="s">
        <v>7</v>
      </c>
      <c r="D12" s="24" t="s">
        <v>8</v>
      </c>
      <c r="E12" s="24" t="s">
        <v>9</v>
      </c>
      <c r="F12" s="24" t="s">
        <v>10</v>
      </c>
      <c r="G12" s="24" t="s">
        <v>11</v>
      </c>
      <c r="H12" s="25"/>
    </row>
    <row r="13" spans="1:11" s="31" customFormat="1" ht="15">
      <c r="A13" s="27"/>
      <c r="B13" s="28" t="s">
        <v>12</v>
      </c>
      <c r="C13" s="29">
        <f>C14+C17+C30+C33+C26+C38</f>
        <v>28206203242</v>
      </c>
      <c r="D13" s="29">
        <f t="shared" ref="D13:H13" si="0">D14+D17+D30+D33+D26+D38</f>
        <v>2533758726.3999677</v>
      </c>
      <c r="E13" s="29">
        <f t="shared" si="0"/>
        <v>30739961968.399963</v>
      </c>
      <c r="F13" s="29">
        <f t="shared" si="0"/>
        <v>5509581473.8800058</v>
      </c>
      <c r="G13" s="29">
        <f t="shared" si="0"/>
        <v>4834089449.3500004</v>
      </c>
      <c r="H13" s="30">
        <f t="shared" si="0"/>
        <v>25230380494.520012</v>
      </c>
    </row>
    <row r="14" spans="1:11" s="31" customFormat="1" ht="29.25" customHeight="1">
      <c r="A14" s="32"/>
      <c r="B14" s="33" t="s">
        <v>13</v>
      </c>
      <c r="C14" s="34">
        <f>SUM(C15:C16)</f>
        <v>0</v>
      </c>
      <c r="D14" s="34">
        <f t="shared" ref="D14:H14" si="1">SUM(D15:D16)</f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5">
        <f t="shared" si="1"/>
        <v>0</v>
      </c>
    </row>
    <row r="15" spans="1:11">
      <c r="A15" s="36" t="s">
        <v>14</v>
      </c>
      <c r="B15" s="37" t="s">
        <v>15</v>
      </c>
      <c r="C15" s="38">
        <v>0</v>
      </c>
      <c r="D15" s="38">
        <f t="shared" ref="D15:D16" si="2">E15-C15</f>
        <v>0</v>
      </c>
      <c r="E15" s="38">
        <v>0</v>
      </c>
      <c r="F15" s="38">
        <v>0</v>
      </c>
      <c r="G15" s="38">
        <v>0</v>
      </c>
      <c r="H15" s="39">
        <v>0</v>
      </c>
    </row>
    <row r="16" spans="1:11">
      <c r="A16" s="36" t="s">
        <v>16</v>
      </c>
      <c r="B16" s="37" t="s">
        <v>17</v>
      </c>
      <c r="C16" s="38">
        <v>0</v>
      </c>
      <c r="D16" s="38">
        <f t="shared" si="2"/>
        <v>0</v>
      </c>
      <c r="E16" s="38">
        <v>0</v>
      </c>
      <c r="F16" s="38">
        <v>0</v>
      </c>
      <c r="G16" s="38">
        <v>0</v>
      </c>
      <c r="H16" s="39">
        <v>0</v>
      </c>
    </row>
    <row r="17" spans="1:10" s="31" customFormat="1" ht="15">
      <c r="A17" s="32"/>
      <c r="B17" s="33" t="s">
        <v>18</v>
      </c>
      <c r="C17" s="34">
        <f>SUM(C18:C25)</f>
        <v>21871174318</v>
      </c>
      <c r="D17" s="34">
        <f t="shared" ref="D17:H17" si="3">SUM(D18:D25)</f>
        <v>2346746281.9199657</v>
      </c>
      <c r="E17" s="34">
        <f t="shared" si="3"/>
        <v>24217920599.919964</v>
      </c>
      <c r="F17" s="34">
        <f t="shared" si="3"/>
        <v>4145426046.8100057</v>
      </c>
      <c r="G17" s="34">
        <f t="shared" si="3"/>
        <v>3571003179.3400016</v>
      </c>
      <c r="H17" s="35">
        <f t="shared" si="3"/>
        <v>20072494553.110016</v>
      </c>
    </row>
    <row r="18" spans="1:10">
      <c r="A18" s="40" t="s">
        <v>19</v>
      </c>
      <c r="B18" s="37" t="s">
        <v>20</v>
      </c>
      <c r="C18" s="38">
        <v>16285971755</v>
      </c>
      <c r="D18" s="38">
        <f t="shared" ref="D18:D25" si="4">E18-C18</f>
        <v>1525379956.4799652</v>
      </c>
      <c r="E18" s="38">
        <v>17811351711.479965</v>
      </c>
      <c r="F18" s="38">
        <v>3424791304.8700051</v>
      </c>
      <c r="G18" s="38">
        <v>2890592150.7400012</v>
      </c>
      <c r="H18" s="39">
        <v>14386560406.610022</v>
      </c>
    </row>
    <row r="19" spans="1:10">
      <c r="A19" s="36" t="s">
        <v>21</v>
      </c>
      <c r="B19" s="37" t="s">
        <v>22</v>
      </c>
      <c r="C19" s="38">
        <v>0</v>
      </c>
      <c r="D19" s="38">
        <f t="shared" si="4"/>
        <v>0</v>
      </c>
      <c r="E19" s="38">
        <v>0</v>
      </c>
      <c r="F19" s="38">
        <v>0</v>
      </c>
      <c r="G19" s="38">
        <v>0</v>
      </c>
      <c r="H19" s="39">
        <v>0</v>
      </c>
    </row>
    <row r="20" spans="1:10">
      <c r="A20" s="40" t="s">
        <v>23</v>
      </c>
      <c r="B20" s="37" t="s">
        <v>24</v>
      </c>
      <c r="C20" s="38">
        <v>197091630</v>
      </c>
      <c r="D20" s="38">
        <f t="shared" si="4"/>
        <v>22420295.620000035</v>
      </c>
      <c r="E20" s="38">
        <v>219511925.62000003</v>
      </c>
      <c r="F20" s="38">
        <v>45843697.400000021</v>
      </c>
      <c r="G20" s="38">
        <v>42759031.010000013</v>
      </c>
      <c r="H20" s="39">
        <v>173668228.22000006</v>
      </c>
    </row>
    <row r="21" spans="1:10">
      <c r="A21" s="40" t="s">
        <v>25</v>
      </c>
      <c r="B21" s="37" t="s">
        <v>26</v>
      </c>
      <c r="C21" s="38">
        <v>208337138</v>
      </c>
      <c r="D21" s="38">
        <f t="shared" si="4"/>
        <v>9899968.3799999952</v>
      </c>
      <c r="E21" s="38">
        <v>218237106.38</v>
      </c>
      <c r="F21" s="38">
        <v>23492061.920000006</v>
      </c>
      <c r="G21" s="38">
        <v>15326246.420000006</v>
      </c>
      <c r="H21" s="39">
        <v>194745044.46000004</v>
      </c>
    </row>
    <row r="22" spans="1:10">
      <c r="A22" s="40" t="s">
        <v>27</v>
      </c>
      <c r="B22" s="37" t="s">
        <v>28</v>
      </c>
      <c r="C22" s="38">
        <v>325136256</v>
      </c>
      <c r="D22" s="38">
        <f t="shared" si="4"/>
        <v>76650608.01000005</v>
      </c>
      <c r="E22" s="38">
        <v>401786864.01000005</v>
      </c>
      <c r="F22" s="38">
        <v>121106140.04000002</v>
      </c>
      <c r="G22" s="38">
        <v>99531007.519999996</v>
      </c>
      <c r="H22" s="39">
        <v>280680723.97000003</v>
      </c>
    </row>
    <row r="23" spans="1:10" ht="25.5">
      <c r="A23" s="36" t="s">
        <v>29</v>
      </c>
      <c r="B23" s="37" t="s">
        <v>30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v>0</v>
      </c>
      <c r="H23" s="39">
        <v>0</v>
      </c>
    </row>
    <row r="24" spans="1:10">
      <c r="A24" s="40" t="s">
        <v>31</v>
      </c>
      <c r="B24" s="37" t="s">
        <v>32</v>
      </c>
      <c r="C24" s="38">
        <v>2526947096</v>
      </c>
      <c r="D24" s="38">
        <f t="shared" si="4"/>
        <v>76729177.03000021</v>
      </c>
      <c r="E24" s="38">
        <v>2603676273.0300002</v>
      </c>
      <c r="F24" s="38">
        <v>478356005.06999999</v>
      </c>
      <c r="G24" s="38">
        <v>471633847.07999998</v>
      </c>
      <c r="H24" s="39">
        <v>2125320267.96</v>
      </c>
      <c r="J24" s="41"/>
    </row>
    <row r="25" spans="1:10">
      <c r="A25" s="42" t="s">
        <v>33</v>
      </c>
      <c r="B25" s="37" t="s">
        <v>34</v>
      </c>
      <c r="C25" s="38">
        <v>2327690443</v>
      </c>
      <c r="D25" s="38">
        <f t="shared" si="4"/>
        <v>635666276.4000001</v>
      </c>
      <c r="E25" s="38">
        <v>2963356719.4000001</v>
      </c>
      <c r="F25" s="38">
        <v>51836837.510000013</v>
      </c>
      <c r="G25" s="38">
        <v>51160896.570000008</v>
      </c>
      <c r="H25" s="39">
        <v>2911519881.8899975</v>
      </c>
      <c r="J25" s="3"/>
    </row>
    <row r="26" spans="1:10">
      <c r="A26" s="32"/>
      <c r="B26" s="33" t="s">
        <v>35</v>
      </c>
      <c r="C26" s="34">
        <f>SUM(C27:C29)</f>
        <v>4461201081</v>
      </c>
      <c r="D26" s="34">
        <f t="shared" ref="D26:H26" si="5">SUM(D27:D29)</f>
        <v>193297008.4800019</v>
      </c>
      <c r="E26" s="34">
        <f t="shared" si="5"/>
        <v>4654498089.4800014</v>
      </c>
      <c r="F26" s="34">
        <f t="shared" si="5"/>
        <v>878346486.07000029</v>
      </c>
      <c r="G26" s="34">
        <f t="shared" si="5"/>
        <v>777277329.00999928</v>
      </c>
      <c r="H26" s="35">
        <f t="shared" si="5"/>
        <v>3776151603.4099956</v>
      </c>
      <c r="J26" s="43"/>
    </row>
    <row r="27" spans="1:10" ht="25.5">
      <c r="A27" s="40" t="s">
        <v>36</v>
      </c>
      <c r="B27" s="37" t="s">
        <v>37</v>
      </c>
      <c r="C27" s="38">
        <v>4222170368</v>
      </c>
      <c r="D27" s="38">
        <f t="shared" ref="D27:D29" si="6">E27-C27</f>
        <v>192572248.29000187</v>
      </c>
      <c r="E27" s="38">
        <v>4414742616.2900019</v>
      </c>
      <c r="F27" s="38">
        <v>856449063.50000024</v>
      </c>
      <c r="G27" s="38">
        <v>757931592.74999928</v>
      </c>
      <c r="H27" s="39">
        <v>3558293552.7899957</v>
      </c>
    </row>
    <row r="28" spans="1:10">
      <c r="A28" s="40" t="s">
        <v>38</v>
      </c>
      <c r="B28" s="37" t="s">
        <v>39</v>
      </c>
      <c r="C28" s="38">
        <v>239030713</v>
      </c>
      <c r="D28" s="38">
        <f t="shared" si="6"/>
        <v>724760.19000002742</v>
      </c>
      <c r="E28" s="38">
        <v>239755473.19000003</v>
      </c>
      <c r="F28" s="38">
        <v>21897422.570000008</v>
      </c>
      <c r="G28" s="38">
        <v>19345736.260000005</v>
      </c>
      <c r="H28" s="39">
        <v>217858050.61999997</v>
      </c>
    </row>
    <row r="29" spans="1:10">
      <c r="A29" s="36" t="s">
        <v>40</v>
      </c>
      <c r="B29" s="37" t="s">
        <v>41</v>
      </c>
      <c r="C29" s="38">
        <v>0</v>
      </c>
      <c r="D29" s="38">
        <f t="shared" si="6"/>
        <v>0</v>
      </c>
      <c r="E29" s="38">
        <v>0</v>
      </c>
      <c r="F29" s="38">
        <v>0</v>
      </c>
      <c r="G29" s="38">
        <v>0</v>
      </c>
      <c r="H29" s="39">
        <v>0</v>
      </c>
    </row>
    <row r="30" spans="1:10">
      <c r="A30" s="32"/>
      <c r="B30" s="33" t="s">
        <v>42</v>
      </c>
      <c r="C30" s="34">
        <f t="shared" ref="C30:H30" si="7">SUM(C31:C32)</f>
        <v>11500000</v>
      </c>
      <c r="D30" s="34">
        <f t="shared" si="7"/>
        <v>0</v>
      </c>
      <c r="E30" s="34">
        <f t="shared" si="7"/>
        <v>11500000</v>
      </c>
      <c r="F30" s="34">
        <f t="shared" si="7"/>
        <v>0</v>
      </c>
      <c r="G30" s="34">
        <f t="shared" si="7"/>
        <v>0</v>
      </c>
      <c r="H30" s="35">
        <f t="shared" si="7"/>
        <v>11500000</v>
      </c>
    </row>
    <row r="31" spans="1:10">
      <c r="A31" s="36" t="s">
        <v>43</v>
      </c>
      <c r="B31" s="37" t="s">
        <v>44</v>
      </c>
      <c r="C31" s="38">
        <v>0</v>
      </c>
      <c r="D31" s="38">
        <f t="shared" ref="D31:D32" si="8">E31-C31</f>
        <v>0</v>
      </c>
      <c r="E31" s="38">
        <v>0</v>
      </c>
      <c r="F31" s="38">
        <v>0</v>
      </c>
      <c r="G31" s="38">
        <v>0</v>
      </c>
      <c r="H31" s="39">
        <v>0</v>
      </c>
    </row>
    <row r="32" spans="1:10">
      <c r="A32" s="40" t="s">
        <v>45</v>
      </c>
      <c r="B32" s="37" t="s">
        <v>46</v>
      </c>
      <c r="C32" s="38">
        <v>11500000</v>
      </c>
      <c r="D32" s="38">
        <f t="shared" si="8"/>
        <v>0</v>
      </c>
      <c r="E32" s="38">
        <v>11500000</v>
      </c>
      <c r="F32" s="38">
        <v>0</v>
      </c>
      <c r="G32" s="38">
        <v>0</v>
      </c>
      <c r="H32" s="39">
        <v>11500000</v>
      </c>
    </row>
    <row r="33" spans="1:10" s="31" customFormat="1" ht="15">
      <c r="A33" s="32"/>
      <c r="B33" s="33" t="s">
        <v>47</v>
      </c>
      <c r="C33" s="34">
        <f>SUM(C34:C37)</f>
        <v>0</v>
      </c>
      <c r="D33" s="34">
        <f>SUM(D34:D37)</f>
        <v>0</v>
      </c>
      <c r="E33" s="34">
        <f t="shared" ref="E33:H33" si="9">SUM(E34:E37)</f>
        <v>0</v>
      </c>
      <c r="F33" s="34">
        <f t="shared" si="9"/>
        <v>0</v>
      </c>
      <c r="G33" s="34">
        <f t="shared" si="9"/>
        <v>0</v>
      </c>
      <c r="H33" s="35">
        <f t="shared" si="9"/>
        <v>0</v>
      </c>
    </row>
    <row r="34" spans="1:10">
      <c r="A34" s="36" t="s">
        <v>48</v>
      </c>
      <c r="B34" s="37" t="s">
        <v>49</v>
      </c>
      <c r="C34" s="38">
        <v>0</v>
      </c>
      <c r="D34" s="38">
        <f t="shared" ref="D34:D37" si="10">E34-C34</f>
        <v>0</v>
      </c>
      <c r="E34" s="38">
        <v>0</v>
      </c>
      <c r="F34" s="38">
        <v>0</v>
      </c>
      <c r="G34" s="38">
        <v>0</v>
      </c>
      <c r="H34" s="39">
        <v>0</v>
      </c>
    </row>
    <row r="35" spans="1:10">
      <c r="A35" s="36" t="s">
        <v>50</v>
      </c>
      <c r="B35" s="37" t="s">
        <v>51</v>
      </c>
      <c r="C35" s="38">
        <v>0</v>
      </c>
      <c r="D35" s="38">
        <f t="shared" si="10"/>
        <v>0</v>
      </c>
      <c r="E35" s="38">
        <v>0</v>
      </c>
      <c r="F35" s="38">
        <v>0</v>
      </c>
      <c r="G35" s="38">
        <v>0</v>
      </c>
      <c r="H35" s="39">
        <v>0</v>
      </c>
      <c r="J35" s="44"/>
    </row>
    <row r="36" spans="1:10">
      <c r="A36" s="36" t="s">
        <v>52</v>
      </c>
      <c r="B36" s="37" t="s">
        <v>53</v>
      </c>
      <c r="C36" s="38">
        <v>0</v>
      </c>
      <c r="D36" s="38">
        <f t="shared" si="10"/>
        <v>0</v>
      </c>
      <c r="E36" s="38">
        <v>0</v>
      </c>
      <c r="F36" s="38">
        <v>0</v>
      </c>
      <c r="G36" s="38">
        <v>0</v>
      </c>
      <c r="H36" s="39">
        <v>0</v>
      </c>
    </row>
    <row r="37" spans="1:10" ht="30.75" customHeight="1">
      <c r="A37" s="36" t="s">
        <v>54</v>
      </c>
      <c r="B37" s="37" t="s">
        <v>55</v>
      </c>
      <c r="C37" s="38">
        <v>0</v>
      </c>
      <c r="D37" s="38">
        <f t="shared" si="10"/>
        <v>0</v>
      </c>
      <c r="E37" s="38">
        <v>0</v>
      </c>
      <c r="F37" s="38">
        <v>0</v>
      </c>
      <c r="G37" s="38">
        <v>0</v>
      </c>
      <c r="H37" s="39">
        <v>0</v>
      </c>
    </row>
    <row r="38" spans="1:10">
      <c r="A38" s="36"/>
      <c r="B38" s="33" t="s">
        <v>56</v>
      </c>
      <c r="C38" s="34">
        <f>SUM(C39)</f>
        <v>1862327843</v>
      </c>
      <c r="D38" s="34">
        <f t="shared" ref="D38:H38" si="11">SUM(D39)</f>
        <v>-6284564</v>
      </c>
      <c r="E38" s="34">
        <f t="shared" si="11"/>
        <v>1856043279</v>
      </c>
      <c r="F38" s="34">
        <f t="shared" si="11"/>
        <v>485808941</v>
      </c>
      <c r="G38" s="34">
        <f t="shared" si="11"/>
        <v>485808941</v>
      </c>
      <c r="H38" s="35">
        <f t="shared" si="11"/>
        <v>1370234338</v>
      </c>
    </row>
    <row r="39" spans="1:10">
      <c r="A39" s="40" t="s">
        <v>57</v>
      </c>
      <c r="B39" s="37" t="s">
        <v>58</v>
      </c>
      <c r="C39" s="38">
        <v>1862327843</v>
      </c>
      <c r="D39" s="38">
        <f t="shared" ref="D39:D42" si="12">E39-C39</f>
        <v>-6284564</v>
      </c>
      <c r="E39" s="38">
        <v>1856043279</v>
      </c>
      <c r="F39" s="38">
        <v>485808941</v>
      </c>
      <c r="G39" s="38">
        <v>485808941</v>
      </c>
      <c r="H39" s="39">
        <v>1370234338</v>
      </c>
    </row>
    <row r="40" spans="1:10" s="31" customFormat="1" ht="18" customHeight="1">
      <c r="A40" s="40" t="s">
        <v>59</v>
      </c>
      <c r="B40" s="28" t="s">
        <v>60</v>
      </c>
      <c r="C40" s="29">
        <v>2738571749</v>
      </c>
      <c r="D40" s="29">
        <f t="shared" si="12"/>
        <v>83909525.849999905</v>
      </c>
      <c r="E40" s="29">
        <v>2822481274.8499999</v>
      </c>
      <c r="F40" s="29">
        <v>780066659.5</v>
      </c>
      <c r="G40" s="29">
        <v>777263560.89999998</v>
      </c>
      <c r="H40" s="30">
        <v>2042414615.3499999</v>
      </c>
    </row>
    <row r="41" spans="1:10" s="31" customFormat="1" ht="28.5" customHeight="1">
      <c r="A41" s="40" t="s">
        <v>61</v>
      </c>
      <c r="B41" s="28" t="s">
        <v>62</v>
      </c>
      <c r="C41" s="29">
        <v>3348267014</v>
      </c>
      <c r="D41" s="29">
        <f t="shared" si="12"/>
        <v>139709873.34000015</v>
      </c>
      <c r="E41" s="29">
        <v>3487976887.3400002</v>
      </c>
      <c r="F41" s="29">
        <v>619224206.77999997</v>
      </c>
      <c r="G41" s="29">
        <v>619224206.77999997</v>
      </c>
      <c r="H41" s="30">
        <v>2868752680.5600004</v>
      </c>
      <c r="I41" s="45"/>
      <c r="J41" s="45"/>
    </row>
    <row r="42" spans="1:10" s="31" customFormat="1" ht="17.25" customHeight="1">
      <c r="A42" s="40" t="s">
        <v>63</v>
      </c>
      <c r="B42" s="28" t="s">
        <v>64</v>
      </c>
      <c r="C42" s="29">
        <v>900000000</v>
      </c>
      <c r="D42" s="29">
        <f t="shared" si="12"/>
        <v>324500766.5599997</v>
      </c>
      <c r="E42" s="29">
        <v>1224500766.5599997</v>
      </c>
      <c r="F42" s="29">
        <v>1148058714.1000001</v>
      </c>
      <c r="G42" s="29">
        <v>1148058714.1000001</v>
      </c>
      <c r="H42" s="30">
        <v>76442052.459999919</v>
      </c>
    </row>
    <row r="43" spans="1:10" s="31" customFormat="1" ht="21" customHeight="1">
      <c r="A43" s="46"/>
      <c r="B43" s="47" t="s">
        <v>65</v>
      </c>
      <c r="C43" s="48">
        <f t="shared" ref="C43:H43" si="13">C13+C40+C41+C42</f>
        <v>35193042005</v>
      </c>
      <c r="D43" s="48">
        <f t="shared" si="13"/>
        <v>3081878892.1499672</v>
      </c>
      <c r="E43" s="48">
        <f t="shared" si="13"/>
        <v>38274920897.149963</v>
      </c>
      <c r="F43" s="48">
        <f t="shared" si="13"/>
        <v>8056931054.260006</v>
      </c>
      <c r="G43" s="48">
        <f t="shared" si="13"/>
        <v>7378635931.1300001</v>
      </c>
      <c r="H43" s="49">
        <f t="shared" si="13"/>
        <v>30217989842.890011</v>
      </c>
    </row>
    <row r="44" spans="1:10">
      <c r="B44" s="50" t="s">
        <v>66</v>
      </c>
      <c r="C44" s="50"/>
      <c r="D44" s="50"/>
      <c r="E44" s="50"/>
      <c r="F44" s="50"/>
      <c r="G44" s="50"/>
      <c r="H44" s="50"/>
    </row>
  </sheetData>
  <mergeCells count="9">
    <mergeCell ref="B44:H4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.23622047244094491" right="0.23622047244094491" top="0.51181102362204722" bottom="0.55118110236220474" header="0.31496062992125984" footer="0.31496062992125984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2020-06-17T18:55:39Z</cp:lastPrinted>
  <dcterms:created xsi:type="dcterms:W3CDTF">2020-06-17T18:54:29Z</dcterms:created>
  <dcterms:modified xsi:type="dcterms:W3CDTF">2020-06-17T18:56:37Z</dcterms:modified>
</cp:coreProperties>
</file>